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960" yWindow="65371" windowWidth="14115" windowHeight="11655" tabRatio="698" firstSheet="3" activeTab="9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<sst xmlns="http://schemas.openxmlformats.org/spreadsheetml/2006/main" count="1040" uniqueCount="72">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</sst>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2" fillId="34" borderId="10" xfId="0" applyFont="1" applyFill="1" applyBorder="1" applyAlignment="1">
      <alignment wrapText="1"/>
    </xf>
    <xf numFmtId="200" fontId="10" fillId="34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left" wrapText="1" indent="1"/>
    </xf>
    <xf numFmtId="200" fontId="10" fillId="34" borderId="10" xfId="0" applyNumberFormat="1" applyFont="1" applyFill="1" applyBorder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 shrinkToFit="1"/>
    </xf>
    <xf numFmtId="200" fontId="21" fillId="34" borderId="10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52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Q91" sqref="Q9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70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28134.250000000015</v>
      </c>
      <c r="AF7" s="54"/>
      <c r="AG7" s="40"/>
    </row>
    <row r="8" spans="1:55" ht="18" customHeight="1">
      <c r="A8" s="47" t="s">
        <v>30</v>
      </c>
      <c r="B8" s="33">
        <f>SUM(E8:AB8)</f>
        <v>57865.6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165305.14000000004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51">
        <f>B10+B15+B24+B33+B47+B52+B54+B61+B62+B71+B72+B88+B76+B81+B83+B82+B69+B89+B90+B91+B70+B40+B92</f>
        <v>161623.99403000003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94254.9</v>
      </c>
      <c r="AG9" s="69">
        <f>AG10+AG15+AG24+AG33+AG47+AG52+AG54+AG61+AG62+AG71+AG72+AG76+AG88+AG81+AG83+AG82+AG69+AG89+AG91+AG90+AG70+AG40+AG92</f>
        <v>226899.61951999995</v>
      </c>
      <c r="AH9" s="41"/>
      <c r="AI9" s="41"/>
    </row>
    <row r="10" spans="1:34" ht="15.75">
      <c r="A10" s="4" t="s">
        <v>4</v>
      </c>
      <c r="B10" s="144">
        <f>15343.297+260+352</f>
        <v>15955.297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6624.7</v>
      </c>
      <c r="AG10" s="72">
        <f>B10+C10-AF10</f>
        <v>14251.596999999998</v>
      </c>
      <c r="AH10" s="18"/>
    </row>
    <row r="11" spans="1:34" ht="15.75">
      <c r="A11" s="3" t="s">
        <v>5</v>
      </c>
      <c r="B11" s="144">
        <v>14535.475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6058.199999999998</v>
      </c>
      <c r="AG11" s="72">
        <f>B11+C11-AF11</f>
        <v>11930.295000000006</v>
      </c>
      <c r="AH11" s="18"/>
    </row>
    <row r="12" spans="1:34" ht="15.75">
      <c r="A12" s="3" t="s">
        <v>2</v>
      </c>
      <c r="B12" s="149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43.2</v>
      </c>
      <c r="AG12" s="72">
        <f>B12+C12-AF12</f>
        <v>332.54999999999995</v>
      </c>
      <c r="AH12" s="18"/>
    </row>
    <row r="13" spans="1:34" ht="15.75" hidden="1">
      <c r="A13" s="3" t="s">
        <v>16</v>
      </c>
      <c r="B13" s="144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144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523.3000000000004</v>
      </c>
      <c r="AG14" s="72">
        <f>AG10-AG11-AG12-AG13</f>
        <v>1988.7519999999924</v>
      </c>
      <c r="AH14" s="18"/>
    </row>
    <row r="15" spans="1:35" ht="15" customHeight="1">
      <c r="A15" s="4" t="s">
        <v>6</v>
      </c>
      <c r="B15" s="144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24761.1</v>
      </c>
      <c r="AG15" s="72">
        <f aca="true" t="shared" si="3" ref="AG15:AG31">B15+C15-AF15</f>
        <v>68115.73978</v>
      </c>
      <c r="AH15" s="112"/>
      <c r="AI15" s="86"/>
    </row>
    <row r="16" spans="1:34" s="53" customFormat="1" ht="15" customHeight="1">
      <c r="A16" s="51" t="s">
        <v>38</v>
      </c>
      <c r="B16" s="152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9356</v>
      </c>
      <c r="AG16" s="115">
        <f t="shared" si="3"/>
        <v>17052.699999999997</v>
      </c>
      <c r="AH16" s="116"/>
    </row>
    <row r="17" spans="1:34" ht="15.75">
      <c r="A17" s="3" t="s">
        <v>5</v>
      </c>
      <c r="B17" s="144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20995.6</v>
      </c>
      <c r="AG17" s="72">
        <f t="shared" si="3"/>
        <v>46951.12</v>
      </c>
      <c r="AH17" s="21"/>
    </row>
    <row r="18" spans="1:34" ht="15.75">
      <c r="A18" s="3" t="s">
        <v>3</v>
      </c>
      <c r="B18" s="144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144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1562.8000000000002</v>
      </c>
      <c r="AG19" s="72">
        <f t="shared" si="3"/>
        <v>6311.7</v>
      </c>
      <c r="AH19" s="18"/>
    </row>
    <row r="20" spans="1:34" ht="15.75">
      <c r="A20" s="3" t="s">
        <v>2</v>
      </c>
      <c r="B20" s="144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764.5</v>
      </c>
      <c r="AG20" s="72">
        <f t="shared" si="3"/>
        <v>1912.3500000000004</v>
      </c>
      <c r="AH20" s="18"/>
    </row>
    <row r="21" spans="1:34" ht="15.75">
      <c r="A21" s="3" t="s">
        <v>16</v>
      </c>
      <c r="B21" s="144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388.3</v>
      </c>
      <c r="AG21" s="72">
        <f t="shared" si="3"/>
        <v>1104.8</v>
      </c>
      <c r="AH21" s="18"/>
    </row>
    <row r="22" spans="1:34" ht="15.75" hidden="1">
      <c r="A22" s="3" t="s">
        <v>15</v>
      </c>
      <c r="B22" s="147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144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1046.5000000000018</v>
      </c>
      <c r="AG23" s="72">
        <f>B23+C23-AF23</f>
        <v>11716.96078</v>
      </c>
      <c r="AH23" s="18"/>
    </row>
    <row r="24" spans="1:35" ht="15" customHeight="1">
      <c r="A24" s="4" t="s">
        <v>7</v>
      </c>
      <c r="B24" s="144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12456.7</v>
      </c>
      <c r="AG24" s="72">
        <f t="shared" si="3"/>
        <v>28864.52099999999</v>
      </c>
      <c r="AH24" s="86"/>
      <c r="AI24" s="86"/>
    </row>
    <row r="25" spans="1:35" s="117" customFormat="1" ht="15" customHeight="1">
      <c r="A25" s="113" t="s">
        <v>39</v>
      </c>
      <c r="B25" s="152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10475.299999999997</v>
      </c>
      <c r="AG25" s="115">
        <f t="shared" si="3"/>
        <v>6077.300000000001</v>
      </c>
      <c r="AH25" s="116"/>
      <c r="AI25" s="142"/>
    </row>
    <row r="26" spans="1:34" ht="15.75" hidden="1">
      <c r="A26" s="3" t="s">
        <v>5</v>
      </c>
      <c r="B26" s="144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144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144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144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144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144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144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12456.7</v>
      </c>
      <c r="AG32" s="72">
        <f>AG24</f>
        <v>28864.52099999999</v>
      </c>
    </row>
    <row r="33" spans="1:33" ht="15" customHeight="1">
      <c r="A33" s="4" t="s">
        <v>8</v>
      </c>
      <c r="B33" s="144">
        <v>288.06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1254.1</v>
      </c>
      <c r="AG33" s="72">
        <f aca="true" t="shared" si="6" ref="AG33:AG38">B33+C33-AF33</f>
        <v>1648.4499999999998</v>
      </c>
    </row>
    <row r="34" spans="1:33" ht="15.75">
      <c r="A34" s="3" t="s">
        <v>5</v>
      </c>
      <c r="B34" s="144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82.4</v>
      </c>
      <c r="AG34" s="72">
        <f t="shared" si="6"/>
        <v>291.81999999999994</v>
      </c>
    </row>
    <row r="35" spans="1:33" ht="15.75">
      <c r="A35" s="3" t="s">
        <v>1</v>
      </c>
      <c r="B35" s="144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47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0.5</v>
      </c>
      <c r="AG36" s="72">
        <f t="shared" si="6"/>
        <v>20.599999999999998</v>
      </c>
    </row>
    <row r="37" spans="1:33" ht="15.75">
      <c r="A37" s="3" t="s">
        <v>16</v>
      </c>
      <c r="B37" s="144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144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144">
        <f aca="true" t="shared" si="7" ref="B39:AD39">B33-B34-B36-B38-B37-B35</f>
        <v>25.75999999999998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320.69999999999993</v>
      </c>
      <c r="AG39" s="72">
        <f>AG33-AG34-AG36-AG38-AG35-AG37</f>
        <v>50.879999999999654</v>
      </c>
    </row>
    <row r="40" spans="1:33" ht="15" customHeight="1">
      <c r="A40" s="4" t="s">
        <v>29</v>
      </c>
      <c r="B40" s="144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360.8</v>
      </c>
      <c r="AG40" s="72">
        <f aca="true" t="shared" si="8" ref="AG40:AG45">B40+C40-AF40</f>
        <v>954.8919999999998</v>
      </c>
    </row>
    <row r="41" spans="1:34" ht="15.75">
      <c r="A41" s="3" t="s">
        <v>5</v>
      </c>
      <c r="B41" s="144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318.9</v>
      </c>
      <c r="AG41" s="72">
        <f t="shared" si="8"/>
        <v>863.084</v>
      </c>
      <c r="AH41" s="6"/>
    </row>
    <row r="42" spans="1:33" ht="15.75">
      <c r="A42" s="3" t="s">
        <v>3</v>
      </c>
      <c r="B42" s="144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144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144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</v>
      </c>
      <c r="AG44" s="72">
        <f t="shared" si="8"/>
        <v>57.49399999999999</v>
      </c>
    </row>
    <row r="45" spans="1:33" ht="15.75" hidden="1">
      <c r="A45" s="3" t="s">
        <v>15</v>
      </c>
      <c r="B45" s="144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144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40.900000000000034</v>
      </c>
      <c r="AG46" s="72">
        <f>AG40-AG41-AG42-AG43-AG44-AG45</f>
        <v>17.113999999999898</v>
      </c>
    </row>
    <row r="47" spans="1:33" ht="17.25" customHeight="1">
      <c r="A47" s="4" t="s">
        <v>43</v>
      </c>
      <c r="B47" s="149">
        <f>940.2+10.6</f>
        <v>950.8000000000001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517.9</v>
      </c>
      <c r="AG47" s="72">
        <f>B47+C47-AF47</f>
        <v>1814.1942299999964</v>
      </c>
    </row>
    <row r="48" spans="1:33" ht="15.75">
      <c r="A48" s="3" t="s">
        <v>5</v>
      </c>
      <c r="B48" s="144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19.7</v>
      </c>
      <c r="AG48" s="72">
        <f>B48+C48-AF48</f>
        <v>79.24999999999999</v>
      </c>
    </row>
    <row r="49" spans="1:33" ht="15.75">
      <c r="A49" s="3" t="s">
        <v>16</v>
      </c>
      <c r="B49" s="144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407.9</v>
      </c>
      <c r="AG49" s="72">
        <f>B49+C49-AF49</f>
        <v>963.0739000000002</v>
      </c>
    </row>
    <row r="50" spans="1:33" ht="30" hidden="1">
      <c r="A50" s="49" t="s">
        <v>34</v>
      </c>
      <c r="B50" s="144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144">
        <f>B47-B48-B49</f>
        <v>352.1231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90.30000000000001</v>
      </c>
      <c r="AG51" s="72">
        <f>AG47-AG49-AG48</f>
        <v>771.8703299999962</v>
      </c>
    </row>
    <row r="52" spans="1:33" ht="15" customHeight="1">
      <c r="A52" s="4" t="s">
        <v>0</v>
      </c>
      <c r="B52" s="144">
        <f>4439.2-1414.2-2161</f>
        <v>864</v>
      </c>
      <c r="C52" s="72">
        <v>5282.412260000001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1837.7</v>
      </c>
      <c r="AG52" s="72">
        <f aca="true" t="shared" si="11" ref="AG52:AG59">B52+C52-AF52</f>
        <v>4308.712260000001</v>
      </c>
    </row>
    <row r="53" spans="1:33" ht="15" customHeight="1">
      <c r="A53" s="3" t="s">
        <v>2</v>
      </c>
      <c r="B53" s="144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75.69999999999999</v>
      </c>
      <c r="AG53" s="72">
        <f t="shared" si="11"/>
        <v>1116.7740000000001</v>
      </c>
    </row>
    <row r="54" spans="1:34" ht="15" customHeight="1">
      <c r="A54" s="4" t="s">
        <v>9</v>
      </c>
      <c r="B54" s="147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1378.2</v>
      </c>
      <c r="AG54" s="72">
        <f t="shared" si="11"/>
        <v>2201.434</v>
      </c>
      <c r="AH54" s="6"/>
    </row>
    <row r="55" spans="1:34" ht="15.75">
      <c r="A55" s="3" t="s">
        <v>5</v>
      </c>
      <c r="B55" s="144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429.3</v>
      </c>
      <c r="AG55" s="72">
        <f t="shared" si="11"/>
        <v>1062.974</v>
      </c>
      <c r="AH55" s="6"/>
    </row>
    <row r="56" spans="1:34" ht="15" customHeight="1">
      <c r="A56" s="3" t="s">
        <v>1</v>
      </c>
      <c r="B56" s="144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149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2.7</v>
      </c>
      <c r="AG57" s="72">
        <f t="shared" si="11"/>
        <v>61.37300000000012</v>
      </c>
    </row>
    <row r="58" spans="1:33" ht="15.75">
      <c r="A58" s="3" t="s">
        <v>16</v>
      </c>
      <c r="B58" s="149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144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144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946.2</v>
      </c>
      <c r="AG60" s="72">
        <f>AG54-AG55-AG57-AG59-AG56-AG58</f>
        <v>1077.0870000000002</v>
      </c>
    </row>
    <row r="61" spans="1:33" ht="15" customHeight="1">
      <c r="A61" s="4" t="s">
        <v>10</v>
      </c>
      <c r="B61" s="144">
        <v>87.5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24.4</v>
      </c>
      <c r="AG61" s="72">
        <f aca="true" t="shared" si="14" ref="AG61:AG67">B61+C61-AF61</f>
        <v>859.5</v>
      </c>
    </row>
    <row r="62" spans="1:33" s="18" customFormat="1" ht="15" customHeight="1">
      <c r="A62" s="108" t="s">
        <v>11</v>
      </c>
      <c r="B62" s="144">
        <f>2976+7.1</f>
        <v>2983.1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1242.7</v>
      </c>
      <c r="AG62" s="72">
        <f t="shared" si="14"/>
        <v>6282.400000000001</v>
      </c>
    </row>
    <row r="63" spans="1:34" ht="15.75">
      <c r="A63" s="3" t="s">
        <v>5</v>
      </c>
      <c r="B63" s="144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716.3</v>
      </c>
      <c r="AG63" s="72">
        <f t="shared" si="14"/>
        <v>2239.4490000000005</v>
      </c>
      <c r="AH63" s="121"/>
    </row>
    <row r="64" spans="1:34" ht="15.75">
      <c r="A64" s="3" t="s">
        <v>3</v>
      </c>
      <c r="B64" s="144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144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16.2</v>
      </c>
      <c r="AG65" s="72">
        <f t="shared" si="14"/>
        <v>219.15000000000003</v>
      </c>
      <c r="AH65" s="6"/>
    </row>
    <row r="66" spans="1:33" ht="15.75">
      <c r="A66" s="3" t="s">
        <v>2</v>
      </c>
      <c r="B66" s="144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2.7</v>
      </c>
      <c r="AG66" s="72">
        <f t="shared" si="14"/>
        <v>179.43</v>
      </c>
    </row>
    <row r="67" spans="1:33" ht="15.75">
      <c r="A67" s="3" t="s">
        <v>16</v>
      </c>
      <c r="B67" s="144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144">
        <f>B62-B63-B66-B67-B65-B64</f>
        <v>1090.0200000000002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506.50000000000006</v>
      </c>
      <c r="AG68" s="72">
        <f>AG62-AG63-AG66-AG67-AG65-AG64</f>
        <v>3529.871</v>
      </c>
    </row>
    <row r="69" spans="1:33" ht="31.5">
      <c r="A69" s="4" t="s">
        <v>45</v>
      </c>
      <c r="B69" s="144">
        <f>3134.2+1580</f>
        <v>4714.2</v>
      </c>
      <c r="C69" s="72">
        <v>18.238999999999578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144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44">
        <f>1314.6-2000</f>
        <v>-685.4000000000001</v>
      </c>
      <c r="C71" s="80">
        <v>1590.3999999999999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904.9999999999998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47">
        <f>791.8-20.9-130</f>
        <v>640.9</v>
      </c>
      <c r="C72" s="72">
        <v>3702.1000000000004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325</v>
      </c>
      <c r="AG72" s="130">
        <f t="shared" si="16"/>
        <v>4018</v>
      </c>
      <c r="AH72" s="86">
        <f>AG72+AG69+AG76+AG91+AG83+AG88</f>
        <v>4878.77925</v>
      </c>
    </row>
    <row r="73" spans="1:33" ht="15" customHeight="1">
      <c r="A73" s="3" t="s">
        <v>5</v>
      </c>
      <c r="B73" s="144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144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144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9.6</v>
      </c>
      <c r="AG75" s="130">
        <f t="shared" si="16"/>
        <v>397.19999999999993</v>
      </c>
    </row>
    <row r="76" spans="1:35" s="11" customFormat="1" ht="15.75">
      <c r="A76" s="12" t="s">
        <v>48</v>
      </c>
      <c r="B76" s="144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146.9</v>
      </c>
      <c r="AG76" s="130">
        <f t="shared" si="16"/>
        <v>192.54024999999987</v>
      </c>
      <c r="AI76" s="128"/>
    </row>
    <row r="77" spans="1:33" s="11" customFormat="1" ht="15.75">
      <c r="A77" s="3" t="s">
        <v>5</v>
      </c>
      <c r="B77" s="144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62.400000000000006</v>
      </c>
      <c r="AG77" s="130">
        <f t="shared" si="16"/>
        <v>59.29999999999998</v>
      </c>
    </row>
    <row r="78" spans="1:33" s="11" customFormat="1" ht="15.75" hidden="1">
      <c r="A78" s="3" t="s">
        <v>3</v>
      </c>
      <c r="B78" s="144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44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44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144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144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15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44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44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44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44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144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144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13095.399999999998</v>
      </c>
      <c r="AG89" s="72">
        <f t="shared" si="16"/>
        <v>6320.799999999999</v>
      </c>
      <c r="AH89" s="11"/>
      <c r="AI89" s="86"/>
    </row>
    <row r="90" spans="1:34" ht="15.75">
      <c r="A90" s="4" t="s">
        <v>51</v>
      </c>
      <c r="B90" s="144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.75">
      <c r="A91" s="4" t="s">
        <v>25</v>
      </c>
      <c r="B91" s="144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144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23130.1</v>
      </c>
      <c r="AG92" s="72">
        <f t="shared" si="16"/>
        <v>84320.5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161623.99403000003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94254.9</v>
      </c>
      <c r="AG94" s="84">
        <f>AG10+AG15+AG24+AG33+AG47+AG52+AG54+AG61+AG62+AG69+AG71+AG72+AG76+AG81+AG82+AG83+AG88+AG89+AG90+AG91+AG70+AG40+AG92</f>
        <v>226899.61951999995</v>
      </c>
    </row>
    <row r="95" spans="1:33" ht="15.75">
      <c r="A95" s="3" t="s">
        <v>5</v>
      </c>
      <c r="B95" s="22">
        <f>B11+B17+B26+B34+B55+B63+B73+B41+B77+B48</f>
        <v>69705.15999999999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28682.8</v>
      </c>
      <c r="AG95" s="71">
        <f>B95+C95-AF95</f>
        <v>63522.69199999998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963.3000000000001</v>
      </c>
      <c r="AG96" s="71">
        <f>B96+C96-AF96</f>
        <v>4223.470999999999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1579.0000000000002</v>
      </c>
      <c r="AG98" s="71">
        <f>B98+C98-AF98</f>
        <v>6549.936000000001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1656.3</v>
      </c>
      <c r="AG99" s="71">
        <f>B99+C99-AF99</f>
        <v>3858.237899999999</v>
      </c>
    </row>
    <row r="100" spans="1:33" ht="12.75">
      <c r="A100" s="1" t="s">
        <v>35</v>
      </c>
      <c r="B100" s="2">
        <f aca="true" t="shared" si="24" ref="B100:AD100">B94-B95-B96-B97-B98-B99</f>
        <v>85944.77313000005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61369.099999999984</v>
      </c>
      <c r="AG100" s="85">
        <f>AG94-AG95-AG96-AG97-AG98-AG99</f>
        <v>148713.78261999998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53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56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58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61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64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2" sqref="B7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67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143867.49548999997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45" customFormat="1" ht="15" customHeight="1">
      <c r="A33" s="143" t="s">
        <v>8</v>
      </c>
      <c r="B33" s="144">
        <v>2206</v>
      </c>
      <c r="C33" s="144">
        <v>1923.49</v>
      </c>
      <c r="D33" s="144"/>
      <c r="E33" s="144"/>
      <c r="F33" s="144"/>
      <c r="G33" s="144"/>
      <c r="H33" s="144"/>
      <c r="I33" s="144"/>
      <c r="J33" s="144">
        <v>50</v>
      </c>
      <c r="K33" s="144"/>
      <c r="L33" s="144">
        <v>85.8</v>
      </c>
      <c r="M33" s="144"/>
      <c r="N33" s="144">
        <v>1.8</v>
      </c>
      <c r="O33" s="144"/>
      <c r="P33" s="144">
        <v>136</v>
      </c>
      <c r="Q33" s="144"/>
      <c r="R33" s="144"/>
      <c r="S33" s="144"/>
      <c r="T33" s="144">
        <v>93.7</v>
      </c>
      <c r="U33" s="144">
        <f>2.7</f>
        <v>2.7</v>
      </c>
      <c r="V33" s="144">
        <v>167.9</v>
      </c>
      <c r="W33" s="144"/>
      <c r="X33" s="144">
        <v>8.7</v>
      </c>
      <c r="Y33" s="144"/>
      <c r="Z33" s="144"/>
      <c r="AA33" s="144"/>
      <c r="AB33" s="144"/>
      <c r="AC33" s="144"/>
      <c r="AD33" s="144"/>
      <c r="AE33" s="144"/>
      <c r="AF33" s="144">
        <f t="shared" si="1"/>
        <v>546.6</v>
      </c>
      <c r="AG33" s="144">
        <f aca="true" t="shared" si="6" ref="AG33:AG38">B33+C33-AF33</f>
        <v>3582.89</v>
      </c>
    </row>
    <row r="34" spans="1:33" s="145" customFormat="1" ht="15.75">
      <c r="A34" s="146" t="s">
        <v>5</v>
      </c>
      <c r="B34" s="144">
        <v>283.62</v>
      </c>
      <c r="C34" s="144">
        <v>55.69999999999999</v>
      </c>
      <c r="D34" s="144"/>
      <c r="E34" s="144"/>
      <c r="F34" s="144"/>
      <c r="G34" s="144"/>
      <c r="H34" s="144"/>
      <c r="I34" s="144"/>
      <c r="J34" s="144"/>
      <c r="K34" s="144"/>
      <c r="L34" s="144">
        <v>83.9</v>
      </c>
      <c r="M34" s="144"/>
      <c r="N34" s="144"/>
      <c r="O34" s="144"/>
      <c r="P34" s="144"/>
      <c r="Q34" s="144"/>
      <c r="R34" s="144"/>
      <c r="S34" s="144"/>
      <c r="T34" s="144"/>
      <c r="U34" s="144"/>
      <c r="V34" s="144">
        <v>167.9</v>
      </c>
      <c r="W34" s="144"/>
      <c r="X34" s="144"/>
      <c r="Y34" s="144"/>
      <c r="Z34" s="144"/>
      <c r="AA34" s="144"/>
      <c r="AB34" s="144"/>
      <c r="AC34" s="144"/>
      <c r="AD34" s="144"/>
      <c r="AE34" s="144"/>
      <c r="AF34" s="144">
        <f t="shared" si="1"/>
        <v>251.8</v>
      </c>
      <c r="AG34" s="144">
        <f t="shared" si="6"/>
        <v>87.51999999999998</v>
      </c>
    </row>
    <row r="35" spans="1:33" s="145" customFormat="1" ht="15.75">
      <c r="A35" s="146" t="s">
        <v>1</v>
      </c>
      <c r="B35" s="144">
        <v>97.486</v>
      </c>
      <c r="C35" s="144">
        <v>168.59999999999997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>
        <v>93.7</v>
      </c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>
        <f t="shared" si="1"/>
        <v>93.7</v>
      </c>
      <c r="AG35" s="144">
        <f t="shared" si="6"/>
        <v>172.38599999999997</v>
      </c>
    </row>
    <row r="36" spans="1:33" s="145" customFormat="1" ht="15.75">
      <c r="A36" s="146" t="s">
        <v>2</v>
      </c>
      <c r="B36" s="147">
        <v>3</v>
      </c>
      <c r="C36" s="144">
        <v>17.7</v>
      </c>
      <c r="D36" s="144"/>
      <c r="E36" s="144"/>
      <c r="F36" s="144"/>
      <c r="G36" s="144"/>
      <c r="H36" s="144"/>
      <c r="I36" s="144"/>
      <c r="J36" s="144"/>
      <c r="K36" s="144"/>
      <c r="L36" s="144">
        <v>0.1</v>
      </c>
      <c r="M36" s="144"/>
      <c r="N36" s="144"/>
      <c r="O36" s="144"/>
      <c r="P36" s="144"/>
      <c r="Q36" s="144"/>
      <c r="R36" s="144"/>
      <c r="S36" s="144"/>
      <c r="T36" s="144"/>
      <c r="U36" s="144">
        <v>2.2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>
        <f t="shared" si="1"/>
        <v>2.3000000000000003</v>
      </c>
      <c r="AG36" s="144">
        <f t="shared" si="6"/>
        <v>18.4</v>
      </c>
    </row>
    <row r="37" spans="1:33" s="145" customFormat="1" ht="15.75">
      <c r="A37" s="146" t="s">
        <v>16</v>
      </c>
      <c r="B37" s="144">
        <v>1496.964</v>
      </c>
      <c r="C37" s="144">
        <v>1633.1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>
        <v>136</v>
      </c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>
        <f t="shared" si="1"/>
        <v>136</v>
      </c>
      <c r="AG37" s="144">
        <f t="shared" si="6"/>
        <v>2994.064</v>
      </c>
    </row>
    <row r="38" spans="1:33" s="145" customFormat="1" ht="15.75" hidden="1">
      <c r="A38" s="146" t="s">
        <v>15</v>
      </c>
      <c r="B38" s="144"/>
      <c r="C38" s="144">
        <v>0</v>
      </c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>
        <f t="shared" si="1"/>
        <v>0</v>
      </c>
      <c r="AG38" s="144">
        <f t="shared" si="6"/>
        <v>0</v>
      </c>
    </row>
    <row r="39" spans="1:33" s="145" customFormat="1" ht="15.75">
      <c r="A39" s="146" t="s">
        <v>23</v>
      </c>
      <c r="B39" s="144">
        <f aca="true" t="shared" si="7" ref="B39:AD39">B33-B34-B36-B38-B37-B35</f>
        <v>324.9300000000002</v>
      </c>
      <c r="C39" s="144">
        <f t="shared" si="7"/>
        <v>48.39000000000004</v>
      </c>
      <c r="D39" s="144">
        <f t="shared" si="7"/>
        <v>0</v>
      </c>
      <c r="E39" s="144">
        <f t="shared" si="7"/>
        <v>0</v>
      </c>
      <c r="F39" s="144">
        <f t="shared" si="7"/>
        <v>0</v>
      </c>
      <c r="G39" s="144">
        <f t="shared" si="7"/>
        <v>0</v>
      </c>
      <c r="H39" s="144">
        <f t="shared" si="7"/>
        <v>0</v>
      </c>
      <c r="I39" s="144">
        <f t="shared" si="7"/>
        <v>0</v>
      </c>
      <c r="J39" s="144">
        <f t="shared" si="7"/>
        <v>50</v>
      </c>
      <c r="K39" s="144">
        <f t="shared" si="7"/>
        <v>0</v>
      </c>
      <c r="L39" s="144">
        <f t="shared" si="7"/>
        <v>1.7999999999999914</v>
      </c>
      <c r="M39" s="144">
        <f t="shared" si="7"/>
        <v>0</v>
      </c>
      <c r="N39" s="144">
        <f t="shared" si="7"/>
        <v>1.8</v>
      </c>
      <c r="O39" s="144">
        <f t="shared" si="7"/>
        <v>0</v>
      </c>
      <c r="P39" s="144">
        <f t="shared" si="7"/>
        <v>0</v>
      </c>
      <c r="Q39" s="144">
        <f t="shared" si="7"/>
        <v>0</v>
      </c>
      <c r="R39" s="144">
        <f t="shared" si="7"/>
        <v>0</v>
      </c>
      <c r="S39" s="144">
        <f t="shared" si="7"/>
        <v>0</v>
      </c>
      <c r="T39" s="144">
        <f t="shared" si="7"/>
        <v>0</v>
      </c>
      <c r="U39" s="144">
        <f t="shared" si="7"/>
        <v>0.5</v>
      </c>
      <c r="V39" s="144">
        <f t="shared" si="7"/>
        <v>0</v>
      </c>
      <c r="W39" s="144">
        <f t="shared" si="7"/>
        <v>0</v>
      </c>
      <c r="X39" s="144">
        <f t="shared" si="7"/>
        <v>8.7</v>
      </c>
      <c r="Y39" s="144">
        <f t="shared" si="7"/>
        <v>0</v>
      </c>
      <c r="Z39" s="144">
        <f t="shared" si="7"/>
        <v>0</v>
      </c>
      <c r="AA39" s="144">
        <f t="shared" si="7"/>
        <v>0</v>
      </c>
      <c r="AB39" s="144">
        <f t="shared" si="7"/>
        <v>0</v>
      </c>
      <c r="AC39" s="144">
        <f t="shared" si="7"/>
        <v>0</v>
      </c>
      <c r="AD39" s="144">
        <f t="shared" si="7"/>
        <v>0</v>
      </c>
      <c r="AE39" s="144"/>
      <c r="AF39" s="144">
        <f t="shared" si="1"/>
        <v>62.79999999999998</v>
      </c>
      <c r="AG39" s="144">
        <f>AG33-AG34-AG36-AG38-AG35-AG37</f>
        <v>310.52</v>
      </c>
    </row>
    <row r="40" spans="1:33" s="145" customFormat="1" ht="15" customHeight="1">
      <c r="A40" s="143" t="s">
        <v>29</v>
      </c>
      <c r="B40" s="144">
        <v>1126.8</v>
      </c>
      <c r="C40" s="144">
        <v>119</v>
      </c>
      <c r="D40" s="144"/>
      <c r="E40" s="144"/>
      <c r="F40" s="144"/>
      <c r="G40" s="144"/>
      <c r="H40" s="144"/>
      <c r="I40" s="144">
        <v>3.8</v>
      </c>
      <c r="J40" s="144"/>
      <c r="K40" s="144"/>
      <c r="L40" s="144">
        <v>389.3</v>
      </c>
      <c r="M40" s="144"/>
      <c r="N40" s="144"/>
      <c r="O40" s="144"/>
      <c r="P40" s="144"/>
      <c r="Q40" s="144"/>
      <c r="R40" s="144"/>
      <c r="S40" s="144"/>
      <c r="T40" s="144"/>
      <c r="U40" s="144"/>
      <c r="V40" s="144">
        <v>707.6</v>
      </c>
      <c r="W40" s="144">
        <v>15</v>
      </c>
      <c r="X40" s="144"/>
      <c r="Y40" s="144"/>
      <c r="Z40" s="144"/>
      <c r="AA40" s="144"/>
      <c r="AB40" s="144"/>
      <c r="AC40" s="144"/>
      <c r="AD40" s="144"/>
      <c r="AE40" s="144"/>
      <c r="AF40" s="144">
        <f t="shared" si="1"/>
        <v>1115.7</v>
      </c>
      <c r="AG40" s="144">
        <f aca="true" t="shared" si="8" ref="AG40:AG45">B40+C40-AF40</f>
        <v>130.0999999999999</v>
      </c>
    </row>
    <row r="41" spans="1:34" s="145" customFormat="1" ht="15.75">
      <c r="A41" s="146" t="s">
        <v>5</v>
      </c>
      <c r="B41" s="144">
        <v>1078.186</v>
      </c>
      <c r="C41" s="144">
        <v>35.899999999999864</v>
      </c>
      <c r="D41" s="144"/>
      <c r="E41" s="144"/>
      <c r="F41" s="144"/>
      <c r="G41" s="144"/>
      <c r="H41" s="144"/>
      <c r="I41" s="144"/>
      <c r="J41" s="144"/>
      <c r="K41" s="144"/>
      <c r="L41" s="144">
        <v>367.7</v>
      </c>
      <c r="M41" s="144"/>
      <c r="N41" s="144"/>
      <c r="O41" s="144"/>
      <c r="P41" s="144"/>
      <c r="Q41" s="144"/>
      <c r="R41" s="144"/>
      <c r="S41" s="144"/>
      <c r="T41" s="144"/>
      <c r="U41" s="144"/>
      <c r="V41" s="144">
        <v>697.1</v>
      </c>
      <c r="W41" s="144">
        <v>14.1</v>
      </c>
      <c r="X41" s="144"/>
      <c r="Y41" s="144"/>
      <c r="Z41" s="144"/>
      <c r="AA41" s="144"/>
      <c r="AB41" s="144"/>
      <c r="AC41" s="144"/>
      <c r="AD41" s="144"/>
      <c r="AE41" s="144"/>
      <c r="AF41" s="144">
        <f t="shared" si="1"/>
        <v>1078.8999999999999</v>
      </c>
      <c r="AG41" s="144">
        <f t="shared" si="8"/>
        <v>35.18599999999992</v>
      </c>
      <c r="AH41" s="148"/>
    </row>
    <row r="42" spans="1:33" s="145" customFormat="1" ht="15.75" hidden="1">
      <c r="A42" s="146" t="s">
        <v>3</v>
      </c>
      <c r="B42" s="144"/>
      <c r="C42" s="144">
        <v>0.8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>
        <f t="shared" si="1"/>
        <v>0</v>
      </c>
      <c r="AG42" s="144">
        <f t="shared" si="8"/>
        <v>0.8</v>
      </c>
    </row>
    <row r="43" spans="1:33" s="145" customFormat="1" ht="15.75">
      <c r="A43" s="146" t="s">
        <v>1</v>
      </c>
      <c r="B43" s="144">
        <v>9.6</v>
      </c>
      <c r="C43" s="144">
        <v>14.6</v>
      </c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>
        <v>7.1</v>
      </c>
      <c r="W43" s="144"/>
      <c r="X43" s="144"/>
      <c r="Y43" s="144"/>
      <c r="Z43" s="144"/>
      <c r="AA43" s="144"/>
      <c r="AB43" s="144"/>
      <c r="AC43" s="144"/>
      <c r="AD43" s="144"/>
      <c r="AE43" s="144"/>
      <c r="AF43" s="144">
        <f t="shared" si="1"/>
        <v>7.1</v>
      </c>
      <c r="AG43" s="144">
        <f t="shared" si="8"/>
        <v>17.1</v>
      </c>
    </row>
    <row r="44" spans="1:33" s="145" customFormat="1" ht="15.75">
      <c r="A44" s="146" t="s">
        <v>2</v>
      </c>
      <c r="B44" s="144">
        <v>6.33</v>
      </c>
      <c r="C44" s="144">
        <v>51</v>
      </c>
      <c r="D44" s="144"/>
      <c r="E44" s="144"/>
      <c r="F44" s="144"/>
      <c r="G44" s="144"/>
      <c r="H44" s="144"/>
      <c r="I44" s="144">
        <v>0.6</v>
      </c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>
        <v>1.4</v>
      </c>
      <c r="W44" s="144">
        <v>0.5</v>
      </c>
      <c r="X44" s="144"/>
      <c r="Y44" s="144"/>
      <c r="Z44" s="144"/>
      <c r="AA44" s="144"/>
      <c r="AB44" s="144"/>
      <c r="AC44" s="144"/>
      <c r="AD44" s="144"/>
      <c r="AE44" s="144"/>
      <c r="AF44" s="144">
        <f t="shared" si="1"/>
        <v>2.5</v>
      </c>
      <c r="AG44" s="144">
        <f t="shared" si="8"/>
        <v>54.83</v>
      </c>
    </row>
    <row r="45" spans="1:33" s="145" customFormat="1" ht="15.75" hidden="1">
      <c r="A45" s="146" t="s">
        <v>15</v>
      </c>
      <c r="B45" s="144"/>
      <c r="C45" s="144">
        <v>0</v>
      </c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144"/>
      <c r="AC45" s="144"/>
      <c r="AD45" s="144"/>
      <c r="AE45" s="144"/>
      <c r="AF45" s="144">
        <f t="shared" si="1"/>
        <v>0</v>
      </c>
      <c r="AG45" s="144">
        <f t="shared" si="8"/>
        <v>0</v>
      </c>
    </row>
    <row r="46" spans="1:33" s="145" customFormat="1" ht="15.75">
      <c r="A46" s="146" t="s">
        <v>23</v>
      </c>
      <c r="B46" s="144">
        <f aca="true" t="shared" si="9" ref="B46:AD46">B40-B41-B42-B43-B44-B45</f>
        <v>32.68400000000003</v>
      </c>
      <c r="C46" s="144">
        <f t="shared" si="9"/>
        <v>16.700000000000145</v>
      </c>
      <c r="D46" s="144">
        <f t="shared" si="9"/>
        <v>0</v>
      </c>
      <c r="E46" s="144">
        <f t="shared" si="9"/>
        <v>0</v>
      </c>
      <c r="F46" s="144">
        <f t="shared" si="9"/>
        <v>0</v>
      </c>
      <c r="G46" s="144">
        <f t="shared" si="9"/>
        <v>0</v>
      </c>
      <c r="H46" s="144">
        <f t="shared" si="9"/>
        <v>0</v>
      </c>
      <c r="I46" s="144">
        <f t="shared" si="9"/>
        <v>3.1999999999999997</v>
      </c>
      <c r="J46" s="144">
        <f t="shared" si="9"/>
        <v>0</v>
      </c>
      <c r="K46" s="144">
        <f t="shared" si="9"/>
        <v>0</v>
      </c>
      <c r="L46" s="144">
        <f t="shared" si="9"/>
        <v>21.600000000000023</v>
      </c>
      <c r="M46" s="144">
        <f t="shared" si="9"/>
        <v>0</v>
      </c>
      <c r="N46" s="144">
        <f t="shared" si="9"/>
        <v>0</v>
      </c>
      <c r="O46" s="144">
        <f t="shared" si="9"/>
        <v>0</v>
      </c>
      <c r="P46" s="144">
        <f t="shared" si="9"/>
        <v>0</v>
      </c>
      <c r="Q46" s="144">
        <f t="shared" si="9"/>
        <v>0</v>
      </c>
      <c r="R46" s="144">
        <f t="shared" si="9"/>
        <v>0</v>
      </c>
      <c r="S46" s="144">
        <f t="shared" si="9"/>
        <v>0</v>
      </c>
      <c r="T46" s="144">
        <f t="shared" si="9"/>
        <v>0</v>
      </c>
      <c r="U46" s="144">
        <f t="shared" si="9"/>
        <v>0</v>
      </c>
      <c r="V46" s="144">
        <f t="shared" si="9"/>
        <v>2.0000000000000004</v>
      </c>
      <c r="W46" s="144">
        <f t="shared" si="9"/>
        <v>0.40000000000000036</v>
      </c>
      <c r="X46" s="144">
        <f t="shared" si="9"/>
        <v>0</v>
      </c>
      <c r="Y46" s="144">
        <f t="shared" si="9"/>
        <v>0</v>
      </c>
      <c r="Z46" s="144">
        <f t="shared" si="9"/>
        <v>0</v>
      </c>
      <c r="AA46" s="144">
        <f t="shared" si="9"/>
        <v>0</v>
      </c>
      <c r="AB46" s="144">
        <f t="shared" si="9"/>
        <v>0</v>
      </c>
      <c r="AC46" s="144">
        <f t="shared" si="9"/>
        <v>0</v>
      </c>
      <c r="AD46" s="144">
        <f t="shared" si="9"/>
        <v>0</v>
      </c>
      <c r="AE46" s="144"/>
      <c r="AF46" s="144">
        <f t="shared" si="1"/>
        <v>27.200000000000024</v>
      </c>
      <c r="AG46" s="144">
        <f>AG40-AG41-AG42-AG43-AG44-AG45</f>
        <v>22.183999999999983</v>
      </c>
    </row>
    <row r="47" spans="1:33" s="145" customFormat="1" ht="17.25" customHeight="1">
      <c r="A47" s="143" t="s">
        <v>43</v>
      </c>
      <c r="B47" s="149">
        <v>845.4042299999967</v>
      </c>
      <c r="C47" s="144">
        <v>1303.9899999999998</v>
      </c>
      <c r="D47" s="144"/>
      <c r="E47" s="150">
        <v>45.1</v>
      </c>
      <c r="F47" s="150">
        <v>20.5</v>
      </c>
      <c r="G47" s="150">
        <v>127.1</v>
      </c>
      <c r="H47" s="150">
        <v>4.6</v>
      </c>
      <c r="I47" s="150">
        <v>64.3</v>
      </c>
      <c r="J47" s="150"/>
      <c r="K47" s="150">
        <v>36.4</v>
      </c>
      <c r="L47" s="150">
        <f>328.8-1.6</f>
        <v>327.2</v>
      </c>
      <c r="M47" s="150">
        <v>12.7</v>
      </c>
      <c r="N47" s="150"/>
      <c r="O47" s="150"/>
      <c r="P47" s="150">
        <v>69.9</v>
      </c>
      <c r="Q47" s="150"/>
      <c r="R47" s="150">
        <v>12</v>
      </c>
      <c r="S47" s="150"/>
      <c r="T47" s="150"/>
      <c r="U47" s="150">
        <f>57.5</f>
        <v>57.5</v>
      </c>
      <c r="V47" s="150">
        <v>10.1</v>
      </c>
      <c r="W47" s="150">
        <v>29.2</v>
      </c>
      <c r="X47" s="150"/>
      <c r="Y47" s="150"/>
      <c r="Z47" s="150"/>
      <c r="AA47" s="150"/>
      <c r="AB47" s="150"/>
      <c r="AC47" s="150"/>
      <c r="AD47" s="150"/>
      <c r="AE47" s="150"/>
      <c r="AF47" s="144">
        <f t="shared" si="1"/>
        <v>816.6</v>
      </c>
      <c r="AG47" s="144">
        <f>B47+C47-AF47</f>
        <v>1332.7942299999963</v>
      </c>
    </row>
    <row r="48" spans="1:33" s="145" customFormat="1" ht="15.75">
      <c r="A48" s="146" t="s">
        <v>5</v>
      </c>
      <c r="B48" s="144">
        <v>36.375</v>
      </c>
      <c r="C48" s="144">
        <v>70.4</v>
      </c>
      <c r="D48" s="144"/>
      <c r="E48" s="150"/>
      <c r="F48" s="150"/>
      <c r="G48" s="150"/>
      <c r="H48" s="150"/>
      <c r="I48" s="150"/>
      <c r="J48" s="150"/>
      <c r="K48" s="150">
        <v>30.9</v>
      </c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>
        <v>10.3</v>
      </c>
      <c r="X48" s="150"/>
      <c r="Y48" s="150"/>
      <c r="Z48" s="150"/>
      <c r="AA48" s="150"/>
      <c r="AB48" s="150"/>
      <c r="AC48" s="150"/>
      <c r="AD48" s="150"/>
      <c r="AE48" s="150"/>
      <c r="AF48" s="144">
        <f t="shared" si="1"/>
        <v>41.2</v>
      </c>
      <c r="AG48" s="144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3266.4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143867.49548999997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53" t="s">
        <v>12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</row>
    <row r="2" spans="1:33" ht="22.5" customHeight="1">
      <c r="A2" s="154" t="s">
        <v>68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143867.49548999997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v>48.3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3776.5</v>
      </c>
      <c r="AG52" s="72">
        <f aca="true" t="shared" si="11" ref="AG52:AG59">B52+C52-AF52</f>
        <v>5282.412260000001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18.238999999999578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3266.4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3702.1000000000004</v>
      </c>
      <c r="AH72" s="86">
        <f>AG72+AG69+AG76</f>
        <v>3839.899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143867.49548999997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102228.37948999996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2018-09-07T09:33:44Z</cp:lastPrinted>
  <dcterms:created xsi:type="dcterms:W3CDTF">2002-11-05T08:53:00Z</dcterms:created>
  <dcterms:modified xsi:type="dcterms:W3CDTF">2018-09-21T09:08:46Z</dcterms:modified>
  <cp:category/>
  <cp:version/>
  <cp:contentType/>
  <cp:contentStatus/>
</cp:coreProperties>
</file>